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6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shkim9/Source data/Figure 1-Figure supplement 1/"/>
    </mc:Choice>
  </mc:AlternateContent>
  <xr:revisionPtr revIDLastSave="0" documentId="8_{F7636133-DA4E-C548-BBCA-13706C046CFB}" xr6:coauthVersionLast="47" xr6:coauthVersionMax="47" xr10:uidLastSave="{00000000-0000-0000-0000-000000000000}"/>
  <bookViews>
    <workbookView xWindow="4240" yWindow="1520" windowWidth="28040" windowHeight="18080" xr2:uid="{13FBC6B2-87DD-624A-A6EC-357500014406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7" i="1" l="1"/>
  <c r="F27" i="1"/>
  <c r="E27" i="1"/>
  <c r="D27" i="1"/>
  <c r="C27" i="1"/>
  <c r="B27" i="1"/>
  <c r="G18" i="1"/>
  <c r="F18" i="1"/>
  <c r="E18" i="1"/>
  <c r="D18" i="1"/>
  <c r="C18" i="1"/>
  <c r="B18" i="1"/>
  <c r="G9" i="1"/>
  <c r="F9" i="1"/>
  <c r="E9" i="1"/>
  <c r="D9" i="1"/>
  <c r="C9" i="1"/>
  <c r="B9" i="1"/>
  <c r="G26" i="1"/>
  <c r="F26" i="1"/>
  <c r="E26" i="1"/>
  <c r="D26" i="1"/>
  <c r="C26" i="1"/>
  <c r="B26" i="1"/>
  <c r="G17" i="1"/>
  <c r="F17" i="1"/>
  <c r="E17" i="1"/>
  <c r="D17" i="1"/>
  <c r="C17" i="1"/>
  <c r="B17" i="1"/>
  <c r="G8" i="1"/>
  <c r="F8" i="1"/>
  <c r="E8" i="1"/>
  <c r="D8" i="1"/>
  <c r="C8" i="1"/>
  <c r="B8" i="1"/>
  <c r="I7" i="1"/>
  <c r="N15" i="1"/>
  <c r="N13" i="1"/>
  <c r="N12" i="1"/>
  <c r="N11" i="1"/>
  <c r="N14" i="1" s="1"/>
  <c r="M13" i="1"/>
  <c r="M12" i="1"/>
  <c r="M11" i="1"/>
  <c r="M15" i="1" s="1"/>
  <c r="N7" i="1"/>
  <c r="M7" i="1"/>
  <c r="N6" i="1"/>
  <c r="M6" i="1"/>
  <c r="G23" i="1"/>
  <c r="F23" i="1"/>
  <c r="E23" i="1"/>
  <c r="G14" i="1"/>
  <c r="F14" i="1"/>
  <c r="E14" i="1"/>
  <c r="G5" i="1"/>
  <c r="F5" i="1"/>
  <c r="E5" i="1"/>
  <c r="L13" i="1"/>
  <c r="K13" i="1"/>
  <c r="J13" i="1"/>
  <c r="I13" i="1"/>
  <c r="L12" i="1"/>
  <c r="K12" i="1"/>
  <c r="K14" i="1" s="1"/>
  <c r="J12" i="1"/>
  <c r="I12" i="1"/>
  <c r="L11" i="1"/>
  <c r="K11" i="1"/>
  <c r="J11" i="1"/>
  <c r="L7" i="1"/>
  <c r="K7" i="1"/>
  <c r="J7" i="1"/>
  <c r="L6" i="1"/>
  <c r="K6" i="1"/>
  <c r="J6" i="1"/>
  <c r="D23" i="1"/>
  <c r="C23" i="1"/>
  <c r="B23" i="1"/>
  <c r="D14" i="1"/>
  <c r="C14" i="1"/>
  <c r="B14" i="1"/>
  <c r="D5" i="1"/>
  <c r="C5" i="1"/>
  <c r="B5" i="1"/>
  <c r="I6" i="1" l="1"/>
  <c r="I11" i="1"/>
  <c r="I15" i="1" s="1"/>
  <c r="M14" i="1"/>
  <c r="L15" i="1"/>
  <c r="J14" i="1"/>
  <c r="L14" i="1"/>
  <c r="J15" i="1"/>
  <c r="K15" i="1"/>
  <c r="I14" i="1" l="1"/>
</calcChain>
</file>

<file path=xl/sharedStrings.xml><?xml version="1.0" encoding="utf-8"?>
<sst xmlns="http://schemas.openxmlformats.org/spreadsheetml/2006/main" count="74" uniqueCount="19">
  <si>
    <t>Insoluble UBQLN2</t>
  </si>
  <si>
    <t>Soluble UBQLN2</t>
  </si>
  <si>
    <t>WT</t>
  </si>
  <si>
    <t>P497H</t>
  </si>
  <si>
    <t>4XALS</t>
  </si>
  <si>
    <t>ratio</t>
  </si>
  <si>
    <t>AVE</t>
  </si>
  <si>
    <t>STDE</t>
  </si>
  <si>
    <t>slide 1</t>
  </si>
  <si>
    <t>slide 2</t>
  </si>
  <si>
    <t>slide 3</t>
  </si>
  <si>
    <t>22C</t>
  </si>
  <si>
    <t>29C</t>
  </si>
  <si>
    <t>Insoluble tubulin</t>
  </si>
  <si>
    <t>Soluble tubulin</t>
  </si>
  <si>
    <t>ubqln2/tubulin</t>
  </si>
  <si>
    <t>Figure 1-Figure supplement 1-1</t>
  </si>
  <si>
    <t>Figure 1-Figure supplement 1-2</t>
  </si>
  <si>
    <t>Figure 1-Figure supplement 1-3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</si>
</sst>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Sheet1!$I$15:$N$15</c:f>
                <c:numCache>
                  <c:formatCode>General</c:formatCode>
                  <c:ptCount val="6"/>
                  <c:pt idx="0">
                    <c:v>6.6804584838247694</c:v>
                  </c:pt>
                  <c:pt idx="1">
                    <c:v>10.020621837414954</c:v>
                  </c:pt>
                  <c:pt idx="2">
                    <c:v>2.9101147211768459</c:v>
                  </c:pt>
                  <c:pt idx="3">
                    <c:v>5.7793078871817141</c:v>
                  </c:pt>
                  <c:pt idx="4">
                    <c:v>4.3569090351603812</c:v>
                  </c:pt>
                  <c:pt idx="5">
                    <c:v>3.096064916689337</c:v>
                  </c:pt>
                </c:numCache>
              </c:numRef>
            </c:plus>
            <c:minus>
              <c:numRef>
                <c:f>Sheet1!$I$15:$N$15</c:f>
                <c:numCache>
                  <c:formatCode>General</c:formatCode>
                  <c:ptCount val="6"/>
                  <c:pt idx="0">
                    <c:v>6.6804584838247694</c:v>
                  </c:pt>
                  <c:pt idx="1">
                    <c:v>10.020621837414954</c:v>
                  </c:pt>
                  <c:pt idx="2">
                    <c:v>2.9101147211768459</c:v>
                  </c:pt>
                  <c:pt idx="3">
                    <c:v>5.7793078871817141</c:v>
                  </c:pt>
                  <c:pt idx="4">
                    <c:v>4.3569090351603812</c:v>
                  </c:pt>
                  <c:pt idx="5">
                    <c:v>3.096064916689337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multiLvlStrRef>
              <c:f>Sheet1!$I$9:$N$10</c:f>
              <c:multiLvlStrCache>
                <c:ptCount val="6"/>
                <c:lvl>
                  <c:pt idx="0">
                    <c:v>WT</c:v>
                  </c:pt>
                  <c:pt idx="1">
                    <c:v>P497H</c:v>
                  </c:pt>
                  <c:pt idx="2">
                    <c:v>4XALS</c:v>
                  </c:pt>
                  <c:pt idx="3">
                    <c:v>WT</c:v>
                  </c:pt>
                  <c:pt idx="4">
                    <c:v>P497H</c:v>
                  </c:pt>
                  <c:pt idx="5">
                    <c:v>4XALS</c:v>
                  </c:pt>
                </c:lvl>
                <c:lvl>
                  <c:pt idx="0">
                    <c:v>22C</c:v>
                  </c:pt>
                  <c:pt idx="3">
                    <c:v>29C</c:v>
                  </c:pt>
                </c:lvl>
              </c:multiLvlStrCache>
            </c:multiLvlStrRef>
          </c:cat>
          <c:val>
            <c:numRef>
              <c:f>Sheet1!$I$14:$N$14</c:f>
              <c:numCache>
                <c:formatCode>General</c:formatCode>
                <c:ptCount val="6"/>
                <c:pt idx="0">
                  <c:v>26.970636282784152</c:v>
                </c:pt>
                <c:pt idx="1">
                  <c:v>31.781378218645667</c:v>
                </c:pt>
                <c:pt idx="2">
                  <c:v>56.183015486235583</c:v>
                </c:pt>
                <c:pt idx="3">
                  <c:v>36.768796077287327</c:v>
                </c:pt>
                <c:pt idx="4">
                  <c:v>38.579446562294883</c:v>
                </c:pt>
                <c:pt idx="5">
                  <c:v>61.109846602818585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5FB-5640-8BB4-0826D7780D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73337151"/>
        <c:axId val="573365535"/>
      </c:barChart>
      <c:catAx>
        <c:axId val="57333715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73365535"/>
        <c:crosses val="autoZero"/>
        <c:auto val="1"/>
        <c:lblAlgn val="ctr"/>
        <c:lblOffset val="100"/>
        <c:noMultiLvlLbl val="0"/>
      </c:catAx>
      <c:valAx>
        <c:axId val="57336553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73337151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120650</xdr:colOff>
      <xdr:row>17</xdr:row>
      <xdr:rowOff>101600</xdr:rowOff>
    </xdr:from>
    <xdr:to>
      <xdr:col>13</xdr:col>
      <xdr:colOff>565150</xdr:colOff>
      <xdr:row>31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81E89EB-161D-DC32-1C2E-D2593FC198A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1653BC-5542-6046-BC70-E9212CA8474F}">
  <dimension ref="A1:P27"/>
  <sheetViews>
    <sheetView tabSelected="1" workbookViewId="0">
      <selection activeCell="E11" sqref="E11"/>
    </sheetView>
  </sheetViews>
  <sheetFormatPr baseColWidth="10" defaultRowHeight="16" x14ac:dyDescent="0.2"/>
  <cols>
    <col min="1" max="1" width="18.33203125" customWidth="1"/>
  </cols>
  <sheetData>
    <row r="1" spans="1:16" x14ac:dyDescent="0.2">
      <c r="B1" t="s">
        <v>11</v>
      </c>
      <c r="E1" t="s">
        <v>12</v>
      </c>
      <c r="I1" t="s">
        <v>11</v>
      </c>
      <c r="L1" t="s">
        <v>12</v>
      </c>
    </row>
    <row r="2" spans="1:16" x14ac:dyDescent="0.2">
      <c r="A2" s="1" t="s">
        <v>18</v>
      </c>
      <c r="B2" t="s">
        <v>2</v>
      </c>
      <c r="C2" t="s">
        <v>3</v>
      </c>
      <c r="D2" t="s">
        <v>4</v>
      </c>
      <c r="E2" t="s">
        <v>2</v>
      </c>
      <c r="F2" t="s">
        <v>3</v>
      </c>
      <c r="G2" t="s">
        <v>4</v>
      </c>
      <c r="I2" t="s">
        <v>2</v>
      </c>
      <c r="J2" t="s">
        <v>3</v>
      </c>
      <c r="K2" t="s">
        <v>4</v>
      </c>
      <c r="L2" t="s">
        <v>2</v>
      </c>
      <c r="M2" t="s">
        <v>3</v>
      </c>
      <c r="N2" t="s">
        <v>4</v>
      </c>
    </row>
    <row r="3" spans="1:16" x14ac:dyDescent="0.2">
      <c r="A3" t="s">
        <v>0</v>
      </c>
      <c r="B3">
        <v>0.46700000000000003</v>
      </c>
      <c r="C3">
        <v>0.20899999999999999</v>
      </c>
      <c r="D3">
        <v>1.17</v>
      </c>
      <c r="E3">
        <v>0.52700000000000002</v>
      </c>
      <c r="F3">
        <v>0.56599999999999995</v>
      </c>
      <c r="G3">
        <v>1.51</v>
      </c>
      <c r="H3" s="1" t="s">
        <v>8</v>
      </c>
      <c r="I3">
        <v>0.23985618900873137</v>
      </c>
      <c r="J3">
        <v>0.15492957746478872</v>
      </c>
      <c r="K3">
        <v>0.59846547314578002</v>
      </c>
      <c r="L3">
        <v>0.25251557259223767</v>
      </c>
      <c r="M3">
        <v>0.32416953035509732</v>
      </c>
      <c r="N3">
        <v>0.66257130320315927</v>
      </c>
      <c r="P3" s="1"/>
    </row>
    <row r="4" spans="1:16" x14ac:dyDescent="0.2">
      <c r="A4" t="s">
        <v>1</v>
      </c>
      <c r="B4">
        <v>1.48</v>
      </c>
      <c r="C4">
        <v>1.1399999999999999</v>
      </c>
      <c r="D4">
        <v>0.78500000000000003</v>
      </c>
      <c r="E4">
        <v>1.56</v>
      </c>
      <c r="F4">
        <v>1.18</v>
      </c>
      <c r="G4">
        <v>0.76900000000000002</v>
      </c>
      <c r="H4" s="1" t="s">
        <v>9</v>
      </c>
      <c r="I4">
        <v>0.17185069984447901</v>
      </c>
      <c r="J4">
        <v>0.29814385150812067</v>
      </c>
      <c r="K4">
        <v>0.5043478260869565</v>
      </c>
      <c r="L4">
        <v>0.41684665226781858</v>
      </c>
      <c r="M4">
        <v>0.36325678496868474</v>
      </c>
      <c r="N4">
        <v>0.6151685393258427</v>
      </c>
      <c r="P4" s="1"/>
    </row>
    <row r="5" spans="1:16" x14ac:dyDescent="0.2">
      <c r="A5" t="s">
        <v>5</v>
      </c>
      <c r="B5">
        <f>B3/(B3+B4)</f>
        <v>0.23985618900873137</v>
      </c>
      <c r="C5">
        <f t="shared" ref="C5:D5" si="0">C3/(C3+C4)</f>
        <v>0.15492957746478872</v>
      </c>
      <c r="D5">
        <f t="shared" si="0"/>
        <v>0.59846547314578002</v>
      </c>
      <c r="E5">
        <f>E3/(E3+E4)</f>
        <v>0.25251557259223767</v>
      </c>
      <c r="F5">
        <f t="shared" ref="F5:G5" si="1">F3/(F3+F4)</f>
        <v>0.32416953035509732</v>
      </c>
      <c r="G5">
        <f t="shared" si="1"/>
        <v>0.66257130320315927</v>
      </c>
      <c r="H5" s="1" t="s">
        <v>10</v>
      </c>
      <c r="I5">
        <v>0.39741219963031421</v>
      </c>
      <c r="J5">
        <v>0.5003679175864606</v>
      </c>
      <c r="K5">
        <v>0.58267716535433078</v>
      </c>
      <c r="L5">
        <v>0.43370165745856354</v>
      </c>
      <c r="M5">
        <v>0.46995708154506438</v>
      </c>
      <c r="N5">
        <v>0.55555555555555558</v>
      </c>
      <c r="P5" s="1"/>
    </row>
    <row r="6" spans="1:16" x14ac:dyDescent="0.2">
      <c r="A6" t="s">
        <v>13</v>
      </c>
      <c r="B6">
        <v>9.4700000000000006E-2</v>
      </c>
      <c r="C6">
        <v>5.3999999999999999E-2</v>
      </c>
      <c r="D6">
        <v>8.8700000000000001E-2</v>
      </c>
      <c r="E6">
        <v>0.129</v>
      </c>
      <c r="F6">
        <v>0.127</v>
      </c>
      <c r="G6">
        <v>0.20100000000000001</v>
      </c>
      <c r="H6" t="s">
        <v>6</v>
      </c>
      <c r="I6">
        <f>AVERAGE(I3:I5)</f>
        <v>0.26970636282784155</v>
      </c>
      <c r="J6">
        <f t="shared" ref="J6:L6" si="2">AVERAGE(J3:J5)</f>
        <v>0.31781378218645667</v>
      </c>
      <c r="K6">
        <f t="shared" si="2"/>
        <v>0.56183015486235577</v>
      </c>
      <c r="L6">
        <f t="shared" si="2"/>
        <v>0.3676879607728733</v>
      </c>
      <c r="M6">
        <f t="shared" ref="M6:N6" si="3">AVERAGE(M3:M5)</f>
        <v>0.38579446562294883</v>
      </c>
      <c r="N6">
        <f t="shared" si="3"/>
        <v>0.61109846602818585</v>
      </c>
    </row>
    <row r="7" spans="1:16" x14ac:dyDescent="0.2">
      <c r="A7" t="s">
        <v>14</v>
      </c>
      <c r="B7">
        <v>1.19</v>
      </c>
      <c r="C7">
        <v>1.21</v>
      </c>
      <c r="D7">
        <v>1.17</v>
      </c>
      <c r="E7">
        <v>1.92</v>
      </c>
      <c r="F7">
        <v>1.61</v>
      </c>
      <c r="G7">
        <v>1.1200000000000001</v>
      </c>
      <c r="H7" t="s">
        <v>7</v>
      </c>
      <c r="I7">
        <f>STDEV(I3:I5)/1.732</f>
        <v>6.6804584838247666E-2</v>
      </c>
      <c r="J7">
        <f t="shared" ref="J7:L7" si="4">STDEV(J3:J5)/1.732</f>
        <v>0.10020621837414949</v>
      </c>
      <c r="K7">
        <f t="shared" si="4"/>
        <v>2.9101147211768454E-2</v>
      </c>
      <c r="L7">
        <f t="shared" si="4"/>
        <v>5.7793078871816887E-2</v>
      </c>
      <c r="M7">
        <f t="shared" ref="M7:N7" si="5">STDEV(M3:M5)/1.732</f>
        <v>4.3569090351603536E-2</v>
      </c>
      <c r="N7">
        <f t="shared" si="5"/>
        <v>3.0960649166893374E-2</v>
      </c>
    </row>
    <row r="8" spans="1:16" x14ac:dyDescent="0.2">
      <c r="A8" t="s">
        <v>15</v>
      </c>
      <c r="B8">
        <f>(B3+B4)/(B6+B7)</f>
        <v>1.5155289172569473</v>
      </c>
      <c r="C8">
        <f t="shared" ref="C8:G8" si="6">(C3+C4)/(C6+C7)</f>
        <v>1.067246835443038</v>
      </c>
      <c r="D8">
        <f t="shared" si="6"/>
        <v>1.5531897989989674</v>
      </c>
      <c r="E8">
        <f t="shared" si="6"/>
        <v>1.0185456320156174</v>
      </c>
      <c r="F8">
        <f t="shared" si="6"/>
        <v>1.0051813471502591</v>
      </c>
      <c r="G8">
        <f t="shared" si="6"/>
        <v>1.7252081756245266</v>
      </c>
    </row>
    <row r="9" spans="1:16" x14ac:dyDescent="0.2">
      <c r="A9" t="s">
        <v>5</v>
      </c>
      <c r="B9">
        <f>B8/$B$8</f>
        <v>1</v>
      </c>
      <c r="C9">
        <f t="shared" ref="C9:G9" si="7">C8/$B$8</f>
        <v>0.704207503592024</v>
      </c>
      <c r="D9">
        <f t="shared" si="7"/>
        <v>1.02484999217975</v>
      </c>
      <c r="E9">
        <f t="shared" si="7"/>
        <v>0.6720727136366017</v>
      </c>
      <c r="F9">
        <f t="shared" si="7"/>
        <v>0.66325448211809845</v>
      </c>
      <c r="G9">
        <f t="shared" si="7"/>
        <v>1.1383538486003231</v>
      </c>
      <c r="I9" t="s">
        <v>11</v>
      </c>
      <c r="L9" t="s">
        <v>12</v>
      </c>
    </row>
    <row r="10" spans="1:16" x14ac:dyDescent="0.2">
      <c r="B10" t="s">
        <v>11</v>
      </c>
      <c r="E10" t="s">
        <v>12</v>
      </c>
      <c r="I10" t="s">
        <v>2</v>
      </c>
      <c r="J10" t="s">
        <v>3</v>
      </c>
      <c r="K10" t="s">
        <v>4</v>
      </c>
      <c r="L10" t="s">
        <v>2</v>
      </c>
      <c r="M10" t="s">
        <v>3</v>
      </c>
      <c r="N10" t="s">
        <v>4</v>
      </c>
    </row>
    <row r="11" spans="1:16" x14ac:dyDescent="0.2">
      <c r="A11" s="1" t="s">
        <v>17</v>
      </c>
      <c r="B11" t="s">
        <v>2</v>
      </c>
      <c r="C11" t="s">
        <v>3</v>
      </c>
      <c r="D11" t="s">
        <v>4</v>
      </c>
      <c r="E11" t="s">
        <v>2</v>
      </c>
      <c r="F11" t="s">
        <v>3</v>
      </c>
      <c r="G11" t="s">
        <v>4</v>
      </c>
      <c r="H11" s="1" t="s">
        <v>8</v>
      </c>
      <c r="I11">
        <f>I3*100</f>
        <v>23.985618900873138</v>
      </c>
      <c r="J11">
        <f t="shared" ref="J11:L11" si="8">J3*100</f>
        <v>15.492957746478872</v>
      </c>
      <c r="K11">
        <f t="shared" si="8"/>
        <v>59.846547314578004</v>
      </c>
      <c r="L11">
        <f t="shared" si="8"/>
        <v>25.251557259223766</v>
      </c>
      <c r="M11">
        <f t="shared" ref="M11:N11" si="9">M3*100</f>
        <v>32.416953035509735</v>
      </c>
      <c r="N11">
        <f t="shared" si="9"/>
        <v>66.257130320315923</v>
      </c>
    </row>
    <row r="12" spans="1:16" x14ac:dyDescent="0.2">
      <c r="A12" t="s">
        <v>0</v>
      </c>
      <c r="B12">
        <v>4.42</v>
      </c>
      <c r="C12">
        <v>5.14</v>
      </c>
      <c r="D12">
        <v>11.6</v>
      </c>
      <c r="E12">
        <v>7.72</v>
      </c>
      <c r="F12">
        <v>6.96</v>
      </c>
      <c r="G12">
        <v>21.9</v>
      </c>
      <c r="H12" s="1" t="s">
        <v>9</v>
      </c>
      <c r="I12">
        <f t="shared" ref="I12:L12" si="10">I4*100</f>
        <v>17.1850699844479</v>
      </c>
      <c r="J12">
        <f t="shared" si="10"/>
        <v>29.814385150812068</v>
      </c>
      <c r="K12">
        <f t="shared" si="10"/>
        <v>50.434782608695649</v>
      </c>
      <c r="L12">
        <f t="shared" si="10"/>
        <v>41.68466522678186</v>
      </c>
      <c r="M12">
        <f t="shared" ref="M12:N12" si="11">M4*100</f>
        <v>36.325678496868477</v>
      </c>
      <c r="N12">
        <f t="shared" si="11"/>
        <v>61.516853932584269</v>
      </c>
    </row>
    <row r="13" spans="1:16" x14ac:dyDescent="0.2">
      <c r="A13" t="s">
        <v>1</v>
      </c>
      <c r="B13">
        <v>21.3</v>
      </c>
      <c r="C13">
        <v>12.1</v>
      </c>
      <c r="D13">
        <v>11.4</v>
      </c>
      <c r="E13">
        <v>10.8</v>
      </c>
      <c r="F13">
        <v>12.2</v>
      </c>
      <c r="G13">
        <v>13.7</v>
      </c>
      <c r="H13" s="1" t="s">
        <v>10</v>
      </c>
      <c r="I13">
        <f t="shared" ref="I13:L13" si="12">I5*100</f>
        <v>39.741219963031419</v>
      </c>
      <c r="J13">
        <f t="shared" si="12"/>
        <v>50.036791758646061</v>
      </c>
      <c r="K13">
        <f t="shared" si="12"/>
        <v>58.267716535433081</v>
      </c>
      <c r="L13">
        <f t="shared" si="12"/>
        <v>43.370165745856355</v>
      </c>
      <c r="M13">
        <f t="shared" ref="M13:N13" si="13">M5*100</f>
        <v>46.995708154506438</v>
      </c>
      <c r="N13">
        <f t="shared" si="13"/>
        <v>55.555555555555557</v>
      </c>
    </row>
    <row r="14" spans="1:16" x14ac:dyDescent="0.2">
      <c r="A14" t="s">
        <v>5</v>
      </c>
      <c r="B14">
        <f>B12/(B12+B13)</f>
        <v>0.17185069984447901</v>
      </c>
      <c r="C14">
        <f t="shared" ref="C14" si="14">C12/(C12+C13)</f>
        <v>0.29814385150812067</v>
      </c>
      <c r="D14">
        <f t="shared" ref="D14" si="15">D12/(D12+D13)</f>
        <v>0.5043478260869565</v>
      </c>
      <c r="E14">
        <f>E12/(E12+E13)</f>
        <v>0.41684665226781858</v>
      </c>
      <c r="F14">
        <f t="shared" ref="F14:G14" si="16">F12/(F12+F13)</f>
        <v>0.36325678496868474</v>
      </c>
      <c r="G14">
        <f t="shared" si="16"/>
        <v>0.6151685393258427</v>
      </c>
      <c r="H14" t="s">
        <v>6</v>
      </c>
      <c r="I14">
        <f>AVERAGE(I11:I13)</f>
        <v>26.970636282784152</v>
      </c>
      <c r="J14">
        <f t="shared" ref="J14" si="17">AVERAGE(J11:J13)</f>
        <v>31.781378218645667</v>
      </c>
      <c r="K14">
        <f t="shared" ref="K14" si="18">AVERAGE(K11:K13)</f>
        <v>56.183015486235583</v>
      </c>
      <c r="L14">
        <f t="shared" ref="L14:M14" si="19">AVERAGE(L11:L13)</f>
        <v>36.768796077287327</v>
      </c>
      <c r="M14">
        <f t="shared" si="19"/>
        <v>38.579446562294883</v>
      </c>
      <c r="N14">
        <f t="shared" ref="N14" si="20">AVERAGE(N11:N13)</f>
        <v>61.109846602818585</v>
      </c>
    </row>
    <row r="15" spans="1:16" x14ac:dyDescent="0.2">
      <c r="A15" t="s">
        <v>13</v>
      </c>
      <c r="B15">
        <v>0.34100000000000003</v>
      </c>
      <c r="C15">
        <v>0.24099999999999999</v>
      </c>
      <c r="D15">
        <v>0.36699999999999999</v>
      </c>
      <c r="E15">
        <v>0.11799999999999999</v>
      </c>
      <c r="F15">
        <v>0.13800000000000001</v>
      </c>
      <c r="G15">
        <v>0.17199999999999999</v>
      </c>
      <c r="H15" t="s">
        <v>7</v>
      </c>
      <c r="I15">
        <f>STDEV(I11:I13)/1.732</f>
        <v>6.6804584838247694</v>
      </c>
      <c r="J15">
        <f t="shared" ref="J15:L15" si="21">STDEV(J11:J13)/1.732</f>
        <v>10.020621837414954</v>
      </c>
      <c r="K15">
        <f t="shared" si="21"/>
        <v>2.9101147211768459</v>
      </c>
      <c r="L15">
        <f t="shared" si="21"/>
        <v>5.7793078871817141</v>
      </c>
      <c r="M15">
        <f t="shared" ref="M15:N15" si="22">STDEV(M11:M13)/1.732</f>
        <v>4.3569090351603812</v>
      </c>
      <c r="N15">
        <f t="shared" si="22"/>
        <v>3.096064916689337</v>
      </c>
    </row>
    <row r="16" spans="1:16" x14ac:dyDescent="0.2">
      <c r="A16" t="s">
        <v>14</v>
      </c>
      <c r="B16">
        <v>1.78</v>
      </c>
      <c r="C16">
        <v>2.04</v>
      </c>
      <c r="D16">
        <v>2.48</v>
      </c>
      <c r="E16">
        <v>2.87</v>
      </c>
      <c r="F16">
        <v>4.7300000000000004</v>
      </c>
      <c r="G16">
        <v>4.05</v>
      </c>
    </row>
    <row r="17" spans="1:7" x14ac:dyDescent="0.2">
      <c r="A17" t="s">
        <v>15</v>
      </c>
      <c r="B17">
        <f>(B12+B13)/(B15+B16)</f>
        <v>12.126355492692126</v>
      </c>
      <c r="C17">
        <f t="shared" ref="C17" si="23">(C12+C13)/(C15+C16)</f>
        <v>7.5580885576501524</v>
      </c>
      <c r="D17">
        <f t="shared" ref="D17" si="24">(D12+D13)/(D15+D16)</f>
        <v>8.0786793115560247</v>
      </c>
      <c r="E17">
        <f t="shared" ref="E17" si="25">(E12+E13)/(E15+E16)</f>
        <v>6.1981258366800533</v>
      </c>
      <c r="F17">
        <f t="shared" ref="F17" si="26">(F12+F13)/(F15+F16)</f>
        <v>3.9359079704190632</v>
      </c>
      <c r="G17">
        <f t="shared" ref="G17" si="27">(G12+G13)/(G15+G16)</f>
        <v>8.4320227380388442</v>
      </c>
    </row>
    <row r="18" spans="1:7" x14ac:dyDescent="0.2">
      <c r="A18" t="s">
        <v>5</v>
      </c>
      <c r="B18">
        <f>B17/$B$17</f>
        <v>1</v>
      </c>
      <c r="C18">
        <f t="shared" ref="C18:G18" si="28">C17/$B$17</f>
        <v>0.62327783167869266</v>
      </c>
      <c r="D18">
        <f t="shared" si="28"/>
        <v>0.66620835224768005</v>
      </c>
      <c r="E18">
        <f t="shared" si="28"/>
        <v>0.51112849531875559</v>
      </c>
      <c r="F18">
        <f t="shared" si="28"/>
        <v>0.32457468138642431</v>
      </c>
      <c r="G18">
        <f t="shared" si="28"/>
        <v>0.69534682066020181</v>
      </c>
    </row>
    <row r="19" spans="1:7" x14ac:dyDescent="0.2">
      <c r="B19" t="s">
        <v>11</v>
      </c>
      <c r="E19" t="s">
        <v>12</v>
      </c>
    </row>
    <row r="20" spans="1:7" x14ac:dyDescent="0.2">
      <c r="A20" s="1" t="s">
        <v>16</v>
      </c>
      <c r="B20" t="s">
        <v>2</v>
      </c>
      <c r="C20" t="s">
        <v>3</v>
      </c>
      <c r="D20" t="s">
        <v>4</v>
      </c>
      <c r="E20" t="s">
        <v>2</v>
      </c>
      <c r="F20" t="s">
        <v>3</v>
      </c>
      <c r="G20" t="s">
        <v>4</v>
      </c>
    </row>
    <row r="21" spans="1:7" x14ac:dyDescent="0.2">
      <c r="A21" t="s">
        <v>0</v>
      </c>
      <c r="B21">
        <v>6.45</v>
      </c>
      <c r="C21">
        <v>6.8</v>
      </c>
      <c r="D21">
        <v>14.8</v>
      </c>
      <c r="E21">
        <v>6.28</v>
      </c>
      <c r="F21">
        <v>6.57</v>
      </c>
      <c r="G21">
        <v>10.7</v>
      </c>
    </row>
    <row r="22" spans="1:7" x14ac:dyDescent="0.2">
      <c r="A22" t="s">
        <v>1</v>
      </c>
      <c r="B22">
        <v>9.7799999999999994</v>
      </c>
      <c r="C22">
        <v>6.79</v>
      </c>
      <c r="D22">
        <v>10.6</v>
      </c>
      <c r="E22">
        <v>8.1999999999999993</v>
      </c>
      <c r="F22">
        <v>7.41</v>
      </c>
      <c r="G22">
        <v>8.56</v>
      </c>
    </row>
    <row r="23" spans="1:7" x14ac:dyDescent="0.2">
      <c r="A23" t="s">
        <v>5</v>
      </c>
      <c r="B23">
        <f>B21/(B21+B22)</f>
        <v>0.39741219963031421</v>
      </c>
      <c r="C23">
        <f t="shared" ref="C23" si="29">C21/(C21+C22)</f>
        <v>0.5003679175864606</v>
      </c>
      <c r="D23">
        <f t="shared" ref="D23" si="30">D21/(D21+D22)</f>
        <v>0.58267716535433078</v>
      </c>
      <c r="E23">
        <f>E21/(E21+E22)</f>
        <v>0.43370165745856354</v>
      </c>
      <c r="F23">
        <f t="shared" ref="F23:G23" si="31">F21/(F21+F22)</f>
        <v>0.46995708154506438</v>
      </c>
      <c r="G23">
        <f t="shared" si="31"/>
        <v>0.55555555555555558</v>
      </c>
    </row>
    <row r="24" spans="1:7" x14ac:dyDescent="0.2">
      <c r="A24" t="s">
        <v>13</v>
      </c>
      <c r="B24">
        <v>0.191</v>
      </c>
      <c r="C24">
        <v>0.20599999999999999</v>
      </c>
      <c r="D24">
        <v>0.13100000000000001</v>
      </c>
      <c r="E24">
        <v>5.2900000000000003E-2</v>
      </c>
      <c r="F24">
        <v>5.7700000000000001E-2</v>
      </c>
      <c r="G24">
        <v>2.8199999999999999E-2</v>
      </c>
    </row>
    <row r="25" spans="1:7" x14ac:dyDescent="0.2">
      <c r="A25" t="s">
        <v>14</v>
      </c>
      <c r="B25">
        <v>1.94</v>
      </c>
      <c r="C25">
        <v>2</v>
      </c>
      <c r="D25">
        <v>1.79</v>
      </c>
      <c r="E25">
        <v>1.79</v>
      </c>
      <c r="F25">
        <v>2.36</v>
      </c>
      <c r="G25">
        <v>1.88</v>
      </c>
    </row>
    <row r="26" spans="1:7" x14ac:dyDescent="0.2">
      <c r="A26" t="s">
        <v>15</v>
      </c>
      <c r="B26">
        <f>(B21+B22)/(B24+B25)</f>
        <v>7.6161426560300338</v>
      </c>
      <c r="C26">
        <f t="shared" ref="C26" si="32">(C21+C22)/(C24+C25)</f>
        <v>6.1604714415231188</v>
      </c>
      <c r="D26">
        <f t="shared" ref="D26" si="33">(D21+D22)/(D24+D25)</f>
        <v>13.222280062467464</v>
      </c>
      <c r="E26">
        <f t="shared" ref="E26" si="34">(E21+E22)/(E24+E25)</f>
        <v>7.8571816159314132</v>
      </c>
      <c r="F26">
        <f t="shared" ref="F26" si="35">(F21+F22)/(F24+F25)</f>
        <v>5.7823551309095427</v>
      </c>
      <c r="G26">
        <f t="shared" ref="G26" si="36">(G21+G22)/(G24+G25)</f>
        <v>10.093281626663872</v>
      </c>
    </row>
    <row r="27" spans="1:7" x14ac:dyDescent="0.2">
      <c r="A27" t="s">
        <v>5</v>
      </c>
      <c r="B27">
        <f>B26/$B$26</f>
        <v>1</v>
      </c>
      <c r="C27">
        <f t="shared" ref="C27:G27" si="37">C26/$B$26</f>
        <v>0.80887027984508719</v>
      </c>
      <c r="D27">
        <f t="shared" si="37"/>
        <v>1.7360861868834356</v>
      </c>
      <c r="E27">
        <f t="shared" si="37"/>
        <v>1.0316484302864966</v>
      </c>
      <c r="F27">
        <f t="shared" si="37"/>
        <v>0.75922358496415487</v>
      </c>
      <c r="G27">
        <f t="shared" si="37"/>
        <v>1.3252484994713931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2023-01-19T21:31:59Z</dcterms:created>
  <dcterms:modified xsi:type="dcterms:W3CDTF">2023-02-03T16:38:56Z</dcterms:modified>
</cp:coreProperties>
</file>